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ba8145a2738dddd/Documentos/CONTABILIDADE/2024/MFC/"/>
    </mc:Choice>
  </mc:AlternateContent>
  <xr:revisionPtr revIDLastSave="114" documentId="13_ncr:1_{3974C6BC-EAFC-4AB7-A1F0-45856653E48D}" xr6:coauthVersionLast="47" xr6:coauthVersionMax="47" xr10:uidLastSave="{96AD48A8-E4D2-4FD7-AF88-D70F924FA883}"/>
  <bookViews>
    <workbookView xWindow="-108" yWindow="-108" windowWidth="23256" windowHeight="12456" xr2:uid="{00000000-000D-0000-FFFF-FFFF00000000}"/>
  </bookViews>
  <sheets>
    <sheet name="Controle" sheetId="1" r:id="rId1"/>
    <sheet name="Observaçoes" sheetId="2" r:id="rId2"/>
  </sheets>
  <definedNames>
    <definedName name="_xlnm.Print_Area" localSheetId="0">Controle!$A$1:$Q$58</definedName>
    <definedName name="_xlnm.Print_Titles" localSheetId="0">Controle!$1:$2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1" l="1"/>
  <c r="O13" i="1"/>
  <c r="P13" i="1" s="1"/>
  <c r="Q37" i="1"/>
  <c r="Q27" i="1"/>
  <c r="P37" i="1" l="1"/>
  <c r="P38" i="1" s="1"/>
  <c r="O27" i="1"/>
  <c r="Q21" i="1"/>
  <c r="O21" i="1"/>
  <c r="P21" i="1" s="1"/>
  <c r="P22" i="1" s="1"/>
  <c r="Q13" i="1"/>
  <c r="Q8" i="1"/>
  <c r="O8" i="1"/>
  <c r="P8" i="1" s="1"/>
  <c r="P9" i="1" s="1"/>
  <c r="Q4" i="1"/>
  <c r="O4" i="1"/>
  <c r="Q55" i="1" l="1"/>
  <c r="P27" i="1"/>
  <c r="P28" i="1" s="1"/>
  <c r="P14" i="1"/>
  <c r="O55" i="1"/>
  <c r="P4" i="1"/>
  <c r="P5" i="1" s="1"/>
  <c r="P55" i="1" l="1"/>
  <c r="P56" i="1" s="1"/>
</calcChain>
</file>

<file path=xl/sharedStrings.xml><?xml version="1.0" encoding="utf-8"?>
<sst xmlns="http://schemas.openxmlformats.org/spreadsheetml/2006/main" count="604" uniqueCount="135">
  <si>
    <t>NACIONAL:</t>
  </si>
  <si>
    <t>CONDIN</t>
  </si>
  <si>
    <t>OK</t>
  </si>
  <si>
    <t>LIVRARIA</t>
  </si>
  <si>
    <t>CENTRO OESTE:</t>
  </si>
  <si>
    <t>CONDIR</t>
  </si>
  <si>
    <t>ESTADUAL-MT</t>
  </si>
  <si>
    <t>RONDONOPOLIS-MT</t>
  </si>
  <si>
    <t>NORDESTE</t>
  </si>
  <si>
    <t>ESTADUAL - AL</t>
  </si>
  <si>
    <t>Maceió-AL</t>
  </si>
  <si>
    <t>ESTADUAL-CE</t>
  </si>
  <si>
    <t>ESTADUAL - SE</t>
  </si>
  <si>
    <t>Aracajú-SE</t>
  </si>
  <si>
    <t>NORTE</t>
  </si>
  <si>
    <t>ESTADUAL - AM</t>
  </si>
  <si>
    <t>ESTADUAL - PA</t>
  </si>
  <si>
    <t>ESTADUAL - MA</t>
  </si>
  <si>
    <t>SUDESTE</t>
  </si>
  <si>
    <t>Grande Vitoria-ES</t>
  </si>
  <si>
    <t>ESTADUAL-MG</t>
  </si>
  <si>
    <t>Ouro Preto-MG</t>
  </si>
  <si>
    <t>Juiz de Fora-MG</t>
  </si>
  <si>
    <t>Astolfo Dutra-MG</t>
  </si>
  <si>
    <t>ESTADUAL-RJ</t>
  </si>
  <si>
    <t>ESTADUAL-SP</t>
  </si>
  <si>
    <t>SUL</t>
  </si>
  <si>
    <t>ESTADUAL-RS</t>
  </si>
  <si>
    <t>Pelotas-RS</t>
  </si>
  <si>
    <t>Rio Grande-RS</t>
  </si>
  <si>
    <t>ESTADUAL-SC</t>
  </si>
  <si>
    <t>Brusque-SC</t>
  </si>
  <si>
    <t>Cocal do Sul-SC</t>
  </si>
  <si>
    <t>Criciúma-SC</t>
  </si>
  <si>
    <t>Içara-SC</t>
  </si>
  <si>
    <t>Florianópolis-SC</t>
  </si>
  <si>
    <t>S. Amaro da Imp.-SC</t>
  </si>
  <si>
    <t>Siderópolis-SC</t>
  </si>
  <si>
    <t>Timbó-SC</t>
  </si>
  <si>
    <t>Tubarão-SC</t>
  </si>
  <si>
    <t>ESTADUAL-PR</t>
  </si>
  <si>
    <t>Cambé-PR</t>
  </si>
  <si>
    <t>Curitiba-PR</t>
  </si>
  <si>
    <t xml:space="preserve">OBSERVAÇÕES DE ENVIO E RECEBIMENTOS DOS DOCUMENTOS </t>
  </si>
  <si>
    <t xml:space="preserve">NACIONAL: </t>
  </si>
  <si>
    <t>NÃO OK</t>
  </si>
  <si>
    <t>TOTAL</t>
  </si>
  <si>
    <t>STATUS POR CONDIR</t>
  </si>
  <si>
    <t>OK - 08/02</t>
  </si>
  <si>
    <t>DOCUMENTOS RECEBIDOS - MFC 2024</t>
  </si>
  <si>
    <t>OK - 21/02</t>
  </si>
  <si>
    <t>OK - 01/03</t>
  </si>
  <si>
    <t>OK -26/02</t>
  </si>
  <si>
    <t>OK - 14/03</t>
  </si>
  <si>
    <t>OK -18/03</t>
  </si>
  <si>
    <t>OK - 25/03</t>
  </si>
  <si>
    <t>OK - 29/02</t>
  </si>
  <si>
    <t>OK - 28/03</t>
  </si>
  <si>
    <t>OK - 26/03</t>
  </si>
  <si>
    <t>OK - 20/03</t>
  </si>
  <si>
    <t>OK - 16/04</t>
  </si>
  <si>
    <t>OK - 09/04</t>
  </si>
  <si>
    <t>MOV. ENVIADO POR EMAIL</t>
  </si>
  <si>
    <t>OK - 18/04</t>
  </si>
  <si>
    <t>OK -18/04</t>
  </si>
  <si>
    <t>OK - 07/05</t>
  </si>
  <si>
    <t>OK - 23/05</t>
  </si>
  <si>
    <t>OK - 27/05</t>
  </si>
  <si>
    <t>OK - 21/05</t>
  </si>
  <si>
    <t>OK - 04/06</t>
  </si>
  <si>
    <t>OK -11/06</t>
  </si>
  <si>
    <t>OK - 20/06</t>
  </si>
  <si>
    <t>OK - 26/06</t>
  </si>
  <si>
    <t>OK - 08/07</t>
  </si>
  <si>
    <t>OK - 19/06</t>
  </si>
  <si>
    <t>OK - 04/07</t>
  </si>
  <si>
    <t>OK - 15/07</t>
  </si>
  <si>
    <t>OK - 17/07</t>
  </si>
  <si>
    <t>OK - 22/07</t>
  </si>
  <si>
    <t>OK - 18/07</t>
  </si>
  <si>
    <t>OK - 30/07</t>
  </si>
  <si>
    <t>OK - 29/07</t>
  </si>
  <si>
    <t>OK - 31/07</t>
  </si>
  <si>
    <t>OK - 15/08</t>
  </si>
  <si>
    <t>OK - 09/08</t>
  </si>
  <si>
    <t>OK - 12/08</t>
  </si>
  <si>
    <t>OK - 22/10</t>
  </si>
  <si>
    <t>OK - 16/10</t>
  </si>
  <si>
    <t>OK - 14/10</t>
  </si>
  <si>
    <t>OK - 25/09</t>
  </si>
  <si>
    <t>OK - 20/09</t>
  </si>
  <si>
    <t>OK - 17/09</t>
  </si>
  <si>
    <t>OK - 09/09</t>
  </si>
  <si>
    <t>OK - 27/08</t>
  </si>
  <si>
    <t>OK - 21/08</t>
  </si>
  <si>
    <t>OK - 01/10</t>
  </si>
  <si>
    <t>OK - 15/10</t>
  </si>
  <si>
    <t>OK - 19/09</t>
  </si>
  <si>
    <t>OK - 08/10</t>
  </si>
  <si>
    <t>OK - 18/10</t>
  </si>
  <si>
    <t>OK - 18/11</t>
  </si>
  <si>
    <t>OK - 26/11</t>
  </si>
  <si>
    <t>OK - 11/11</t>
  </si>
  <si>
    <t>OK - 21/11</t>
  </si>
  <si>
    <t>OK - 23/11</t>
  </si>
  <si>
    <t>OK - 29/10</t>
  </si>
  <si>
    <t>OK - 03/12</t>
  </si>
  <si>
    <t>OK - 02/12</t>
  </si>
  <si>
    <t>OK - 04/12</t>
  </si>
  <si>
    <t>OK - 06/12</t>
  </si>
  <si>
    <t>OK - 13/01</t>
  </si>
  <si>
    <t>OK - 21/01</t>
  </si>
  <si>
    <t>OK - 11/12</t>
  </si>
  <si>
    <t>OK - 27/12</t>
  </si>
  <si>
    <t>OK - 27/01</t>
  </si>
  <si>
    <t>OK - 11/02</t>
  </si>
  <si>
    <t>OK - 12/02</t>
  </si>
  <si>
    <t>OK - 14/02</t>
  </si>
  <si>
    <t>OK - 17/02</t>
  </si>
  <si>
    <t>OK - 19/02</t>
  </si>
  <si>
    <t>OK - 25/01</t>
  </si>
  <si>
    <t>OK - 06/02</t>
  </si>
  <si>
    <t>MOV. ENVIADO POR EMAIL// JULHO ENCERRAMENTO DE UMA CONTA E DEZ OUTRO ENCERRAMENTO</t>
  </si>
  <si>
    <t>OK - 21/06</t>
  </si>
  <si>
    <t>OK - 20/02</t>
  </si>
  <si>
    <t>OK - 27/02</t>
  </si>
  <si>
    <t>OK - 07/03</t>
  </si>
  <si>
    <t>OK - 26/02</t>
  </si>
  <si>
    <t>OK - 18/03</t>
  </si>
  <si>
    <t>OK - 02/04</t>
  </si>
  <si>
    <t>OK - 15/04</t>
  </si>
  <si>
    <t>OK-23/05/25</t>
  </si>
  <si>
    <t>NÃO LANÇADO</t>
  </si>
  <si>
    <t>OK - 28/04</t>
  </si>
  <si>
    <t>S/MOV.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</si>
</sst>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>
      <alignment vertical="center"/>
    </xf>
  </cellStyleXfs>
  <cellXfs count="39">
    <xf numFmtId="0" fontId="0" fillId="0" borderId="0" xfId="0"/>
    <xf numFmtId="0" fontId="5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1" xfId="0" applyFont="1" applyBorder="1"/>
    <xf numFmtId="0" fontId="6" fillId="0" borderId="5" xfId="0" applyFont="1" applyBorder="1"/>
    <xf numFmtId="0" fontId="6" fillId="0" borderId="6" xfId="0" applyFont="1" applyBorder="1"/>
    <xf numFmtId="0" fontId="0" fillId="0" borderId="0" xfId="0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0" xfId="0" applyFont="1"/>
    <xf numFmtId="0" fontId="9" fillId="0" borderId="9" xfId="0" applyFont="1" applyBorder="1" applyAlignment="1">
      <alignment horizontal="left"/>
    </xf>
    <xf numFmtId="0" fontId="11" fillId="0" borderId="0" xfId="0" applyFont="1" applyAlignment="1">
      <alignment horizontal="center"/>
    </xf>
    <xf numFmtId="9" fontId="11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17" fontId="6" fillId="0" borderId="8" xfId="0" applyNumberFormat="1" applyFont="1" applyBorder="1" applyAlignment="1">
      <alignment horizontal="center"/>
    </xf>
    <xf numFmtId="0" fontId="6" fillId="0" borderId="8" xfId="0" applyFont="1" applyBorder="1"/>
    <xf numFmtId="0" fontId="12" fillId="4" borderId="8" xfId="0" applyFont="1" applyFill="1" applyBorder="1" applyAlignment="1">
      <alignment horizontal="center"/>
    </xf>
    <xf numFmtId="0" fontId="14" fillId="5" borderId="1" xfId="0" applyFont="1" applyFill="1" applyBorder="1"/>
    <xf numFmtId="0" fontId="6" fillId="0" borderId="7" xfId="0" applyFont="1" applyBorder="1"/>
    <xf numFmtId="0" fontId="15" fillId="6" borderId="8" xfId="0" applyFont="1" applyFill="1" applyBorder="1" applyAlignment="1">
      <alignment horizontal="left" vertical="center"/>
    </xf>
    <xf numFmtId="0" fontId="16" fillId="2" borderId="8" xfId="0" applyFont="1" applyFill="1" applyBorder="1" applyAlignment="1">
      <alignment horizontal="left" vertical="center"/>
    </xf>
    <xf numFmtId="0" fontId="15" fillId="5" borderId="8" xfId="0" applyFont="1" applyFill="1" applyBorder="1" applyAlignment="1">
      <alignment horizontal="left" vertical="center"/>
    </xf>
    <xf numFmtId="0" fontId="16" fillId="3" borderId="8" xfId="0" applyFont="1" applyFill="1" applyBorder="1" applyAlignment="1">
      <alignment horizontal="left" vertical="center"/>
    </xf>
    <xf numFmtId="0" fontId="15" fillId="7" borderId="8" xfId="0" applyFont="1" applyFill="1" applyBorder="1" applyAlignment="1">
      <alignment horizontal="left" vertical="center"/>
    </xf>
    <xf numFmtId="0" fontId="13" fillId="0" borderId="0" xfId="0" applyFont="1" applyAlignment="1">
      <alignment horizontal="center"/>
    </xf>
    <xf numFmtId="9" fontId="7" fillId="0" borderId="8" xfId="1" applyFont="1" applyBorder="1" applyAlignment="1">
      <alignment horizontal="center"/>
    </xf>
    <xf numFmtId="0" fontId="9" fillId="0" borderId="0" xfId="0" applyFont="1" applyAlignment="1">
      <alignment horizontal="left"/>
    </xf>
    <xf numFmtId="0" fontId="11" fillId="0" borderId="8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18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0" fontId="1" fillId="0" borderId="0" xfId="0" applyFont="1"/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13" fillId="0" borderId="8" xfId="0" applyFont="1" applyBorder="1" applyAlignment="1">
      <alignment horizontal="center"/>
    </xf>
    <xf numFmtId="0" fontId="17" fillId="0" borderId="8" xfId="0" applyFont="1" applyBorder="1" applyAlignment="1">
      <alignment horizontal="center"/>
    </xf>
  </cellXfs>
  <cellStyles count="2">
    <cellStyle name="Normal" xfId="0" builtinId="0"/>
    <cellStyle name="Porcentagem" xfId="1" builtinId="5"/>
  </cellStyles>
  <dxfs count="3">
    <dxf>
      <font>
        <b/>
        <i val="0"/>
        <color rgb="FFFF0000"/>
      </font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theme="9" tint="0.59996337778862885"/>
        </patternFill>
      </fill>
    </dxf>
    <dxf>
      <font>
        <b/>
        <i/>
        <color rgb="FFFF0000"/>
      </font>
      <fill>
        <patternFill>
          <bgColor theme="9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9"/>
  <sheetViews>
    <sheetView tabSelected="1" topLeftCell="A26" zoomScaleNormal="100" workbookViewId="0">
      <selection activeCell="P48" sqref="P48"/>
    </sheetView>
  </sheetViews>
  <sheetFormatPr defaultColWidth="9" defaultRowHeight="14.4"/>
  <cols>
    <col min="1" max="1" width="19.5546875" customWidth="1"/>
    <col min="2" max="13" width="9.88671875" style="8" customWidth="1"/>
    <col min="14" max="14" width="1.6640625" style="8" customWidth="1"/>
    <col min="15" max="17" width="8.44140625" customWidth="1"/>
    <col min="20" max="20" width="10.88671875" customWidth="1"/>
  </cols>
  <sheetData>
    <row r="1" spans="1:20" ht="15.6">
      <c r="A1" s="37" t="s">
        <v>49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25"/>
      <c r="O1" s="38" t="s">
        <v>47</v>
      </c>
      <c r="P1" s="38"/>
      <c r="Q1" s="38"/>
      <c r="T1" s="10"/>
    </row>
    <row r="2" spans="1:20" ht="9.6" customHeight="1" thickBot="1">
      <c r="N2" s="25"/>
      <c r="O2" s="10"/>
      <c r="P2" s="10"/>
      <c r="Q2" s="10"/>
      <c r="R2" s="10"/>
    </row>
    <row r="3" spans="1:20" ht="18.600000000000001" thickBot="1">
      <c r="A3" s="18" t="s">
        <v>0</v>
      </c>
      <c r="B3" s="15">
        <v>45292</v>
      </c>
      <c r="C3" s="15">
        <v>45323</v>
      </c>
      <c r="D3" s="15">
        <v>45352</v>
      </c>
      <c r="E3" s="15">
        <v>45383</v>
      </c>
      <c r="F3" s="15">
        <v>45413</v>
      </c>
      <c r="G3" s="15">
        <v>45444</v>
      </c>
      <c r="H3" s="15">
        <v>45474</v>
      </c>
      <c r="I3" s="15">
        <v>45505</v>
      </c>
      <c r="J3" s="15">
        <v>45536</v>
      </c>
      <c r="K3" s="15">
        <v>45566</v>
      </c>
      <c r="L3" s="15">
        <v>45597</v>
      </c>
      <c r="M3" s="15">
        <v>45627</v>
      </c>
      <c r="N3" s="25"/>
      <c r="O3" s="17" t="s">
        <v>45</v>
      </c>
      <c r="P3" s="9" t="s">
        <v>2</v>
      </c>
      <c r="Q3" s="28" t="s">
        <v>46</v>
      </c>
      <c r="R3" s="12"/>
    </row>
    <row r="4" spans="1:20" ht="15.6">
      <c r="A4" s="16" t="s">
        <v>1</v>
      </c>
      <c r="B4" s="9" t="s">
        <v>53</v>
      </c>
      <c r="C4" s="9" t="s">
        <v>53</v>
      </c>
      <c r="D4" s="9" t="s">
        <v>63</v>
      </c>
      <c r="E4" s="9" t="s">
        <v>66</v>
      </c>
      <c r="F4" s="9" t="s">
        <v>91</v>
      </c>
      <c r="G4" s="9" t="s">
        <v>92</v>
      </c>
      <c r="H4" s="9" t="s">
        <v>92</v>
      </c>
      <c r="I4" s="9" t="s">
        <v>100</v>
      </c>
      <c r="J4" s="9" t="s">
        <v>100</v>
      </c>
      <c r="K4" s="9" t="s">
        <v>125</v>
      </c>
      <c r="L4" s="9" t="s">
        <v>125</v>
      </c>
      <c r="M4" s="9" t="s">
        <v>125</v>
      </c>
      <c r="N4" s="25"/>
      <c r="O4" s="17">
        <f>COUNTIF(B4:M5,"não ok")</f>
        <v>0</v>
      </c>
      <c r="P4" s="9">
        <f>+Q4-O4</f>
        <v>24</v>
      </c>
      <c r="Q4" s="28">
        <f>2*12</f>
        <v>24</v>
      </c>
      <c r="R4" s="12"/>
      <c r="S4" s="27"/>
    </row>
    <row r="5" spans="1:20" ht="15.6">
      <c r="A5" s="16" t="s">
        <v>3</v>
      </c>
      <c r="B5" s="9" t="s">
        <v>80</v>
      </c>
      <c r="C5" s="9" t="s">
        <v>80</v>
      </c>
      <c r="D5" s="9" t="s">
        <v>80</v>
      </c>
      <c r="E5" s="9" t="s">
        <v>80</v>
      </c>
      <c r="F5" s="9" t="s">
        <v>80</v>
      </c>
      <c r="G5" s="9" t="s">
        <v>80</v>
      </c>
      <c r="H5" s="9" t="s">
        <v>121</v>
      </c>
      <c r="I5" s="9" t="s">
        <v>121</v>
      </c>
      <c r="J5" s="9" t="s">
        <v>121</v>
      </c>
      <c r="K5" s="9" t="s">
        <v>121</v>
      </c>
      <c r="L5" s="9" t="s">
        <v>121</v>
      </c>
      <c r="M5" s="9" t="s">
        <v>121</v>
      </c>
      <c r="N5" s="25"/>
      <c r="P5" s="26">
        <f>P4/Q4</f>
        <v>1</v>
      </c>
    </row>
    <row r="6" spans="1:20" ht="15.6">
      <c r="N6" s="25"/>
    </row>
    <row r="7" spans="1:20" ht="15.6">
      <c r="A7" s="20" t="s">
        <v>4</v>
      </c>
      <c r="B7" s="15">
        <v>45292</v>
      </c>
      <c r="C7" s="15">
        <v>45323</v>
      </c>
      <c r="D7" s="15">
        <v>45352</v>
      </c>
      <c r="E7" s="15">
        <v>45383</v>
      </c>
      <c r="F7" s="15">
        <v>45413</v>
      </c>
      <c r="G7" s="15">
        <v>45444</v>
      </c>
      <c r="H7" s="15">
        <v>45474</v>
      </c>
      <c r="I7" s="15">
        <v>45505</v>
      </c>
      <c r="J7" s="15">
        <v>45536</v>
      </c>
      <c r="K7" s="15">
        <v>45566</v>
      </c>
      <c r="L7" s="15">
        <v>45597</v>
      </c>
      <c r="M7" s="15">
        <v>45627</v>
      </c>
      <c r="N7" s="25"/>
      <c r="O7" s="17" t="s">
        <v>45</v>
      </c>
      <c r="P7" s="9" t="s">
        <v>2</v>
      </c>
      <c r="Q7" s="28" t="s">
        <v>46</v>
      </c>
    </row>
    <row r="8" spans="1:20" ht="15.6">
      <c r="A8" s="19" t="s">
        <v>5</v>
      </c>
      <c r="B8" s="9" t="s">
        <v>71</v>
      </c>
      <c r="C8" s="9" t="s">
        <v>71</v>
      </c>
      <c r="D8" s="9" t="s">
        <v>71</v>
      </c>
      <c r="E8" s="9" t="s">
        <v>71</v>
      </c>
      <c r="F8" s="9" t="s">
        <v>71</v>
      </c>
      <c r="G8" s="9" t="s">
        <v>128</v>
      </c>
      <c r="H8" s="9" t="s">
        <v>128</v>
      </c>
      <c r="I8" s="9" t="s">
        <v>128</v>
      </c>
      <c r="J8" s="9" t="s">
        <v>128</v>
      </c>
      <c r="K8" s="9" t="s">
        <v>128</v>
      </c>
      <c r="L8" s="9" t="s">
        <v>128</v>
      </c>
      <c r="M8" s="9" t="s">
        <v>128</v>
      </c>
      <c r="N8" s="25"/>
      <c r="O8" s="17">
        <f>COUNTIF(B8:M10,"não ok")</f>
        <v>0</v>
      </c>
      <c r="P8" s="9">
        <f>+Q8-O8</f>
        <v>36</v>
      </c>
      <c r="Q8" s="28">
        <f>3*12</f>
        <v>36</v>
      </c>
      <c r="R8" s="12"/>
    </row>
    <row r="9" spans="1:20" ht="15.6">
      <c r="A9" s="16" t="s">
        <v>6</v>
      </c>
      <c r="B9" s="9" t="s">
        <v>71</v>
      </c>
      <c r="C9" s="9" t="s">
        <v>71</v>
      </c>
      <c r="D9" s="35" t="s">
        <v>131</v>
      </c>
      <c r="E9" s="35" t="s">
        <v>131</v>
      </c>
      <c r="F9" s="35" t="s">
        <v>131</v>
      </c>
      <c r="G9" s="35" t="s">
        <v>131</v>
      </c>
      <c r="H9" s="35" t="s">
        <v>131</v>
      </c>
      <c r="I9" s="35" t="s">
        <v>131</v>
      </c>
      <c r="J9" s="35" t="s">
        <v>131</v>
      </c>
      <c r="K9" s="35" t="s">
        <v>131</v>
      </c>
      <c r="L9" s="35" t="s">
        <v>131</v>
      </c>
      <c r="M9" s="35" t="s">
        <v>131</v>
      </c>
      <c r="N9" s="25"/>
      <c r="O9" s="36" t="s">
        <v>132</v>
      </c>
      <c r="P9" s="26">
        <f>P8/Q8</f>
        <v>1</v>
      </c>
    </row>
    <row r="10" spans="1:20" ht="15.6">
      <c r="A10" s="16" t="s">
        <v>7</v>
      </c>
      <c r="B10" s="35" t="s">
        <v>131</v>
      </c>
      <c r="C10" s="35" t="s">
        <v>131</v>
      </c>
      <c r="D10" s="35" t="s">
        <v>131</v>
      </c>
      <c r="E10" s="35" t="s">
        <v>131</v>
      </c>
      <c r="F10" s="35" t="s">
        <v>131</v>
      </c>
      <c r="G10" s="35" t="s">
        <v>131</v>
      </c>
      <c r="H10" s="35" t="s">
        <v>131</v>
      </c>
      <c r="I10" s="35" t="s">
        <v>131</v>
      </c>
      <c r="J10" s="35" t="s">
        <v>131</v>
      </c>
      <c r="K10" s="35" t="s">
        <v>131</v>
      </c>
      <c r="L10" s="35" t="s">
        <v>131</v>
      </c>
      <c r="M10" s="35" t="s">
        <v>131</v>
      </c>
      <c r="N10" s="25"/>
      <c r="O10" s="36" t="s">
        <v>132</v>
      </c>
    </row>
    <row r="11" spans="1:20" ht="15.6">
      <c r="N11" s="25"/>
    </row>
    <row r="12" spans="1:20" ht="15.6">
      <c r="A12" s="21" t="s">
        <v>8</v>
      </c>
      <c r="B12" s="15">
        <v>45292</v>
      </c>
      <c r="C12" s="15">
        <v>45323</v>
      </c>
      <c r="D12" s="15">
        <v>45352</v>
      </c>
      <c r="E12" s="15">
        <v>45383</v>
      </c>
      <c r="F12" s="15">
        <v>45413</v>
      </c>
      <c r="G12" s="15">
        <v>45444</v>
      </c>
      <c r="H12" s="15">
        <v>45474</v>
      </c>
      <c r="I12" s="15">
        <v>45505</v>
      </c>
      <c r="J12" s="15">
        <v>45536</v>
      </c>
      <c r="K12" s="15">
        <v>45566</v>
      </c>
      <c r="L12" s="15">
        <v>45597</v>
      </c>
      <c r="M12" s="15">
        <v>45627</v>
      </c>
      <c r="N12" s="25"/>
      <c r="O12" s="17" t="s">
        <v>45</v>
      </c>
      <c r="P12" s="9" t="s">
        <v>2</v>
      </c>
      <c r="Q12" s="28" t="s">
        <v>46</v>
      </c>
    </row>
    <row r="13" spans="1:20" ht="15.6">
      <c r="A13" s="19" t="s">
        <v>5</v>
      </c>
      <c r="B13" s="9" t="s">
        <v>56</v>
      </c>
      <c r="C13" s="9" t="s">
        <v>57</v>
      </c>
      <c r="D13" s="9" t="s">
        <v>63</v>
      </c>
      <c r="E13" s="9" t="s">
        <v>67</v>
      </c>
      <c r="F13" s="9" t="s">
        <v>72</v>
      </c>
      <c r="G13" s="9" t="s">
        <v>80</v>
      </c>
      <c r="H13" s="9" t="s">
        <v>83</v>
      </c>
      <c r="I13" s="9" t="s">
        <v>89</v>
      </c>
      <c r="J13" s="9" t="s">
        <v>87</v>
      </c>
      <c r="K13" s="9" t="s">
        <v>106</v>
      </c>
      <c r="L13" s="9" t="s">
        <v>113</v>
      </c>
      <c r="M13" s="9" t="s">
        <v>114</v>
      </c>
      <c r="N13" s="25"/>
      <c r="O13" s="17">
        <f>COUNTIF(B13:M18,"não ok")</f>
        <v>0</v>
      </c>
      <c r="P13" s="9">
        <f>+Q13-O13</f>
        <v>72</v>
      </c>
      <c r="Q13" s="28">
        <f>6*12</f>
        <v>72</v>
      </c>
      <c r="R13" s="12"/>
    </row>
    <row r="14" spans="1:20" ht="15.6">
      <c r="A14" s="16" t="s">
        <v>9</v>
      </c>
      <c r="B14" s="9" t="s">
        <v>56</v>
      </c>
      <c r="C14" s="9" t="s">
        <v>81</v>
      </c>
      <c r="D14" s="9" t="s">
        <v>81</v>
      </c>
      <c r="E14" s="9" t="s">
        <v>81</v>
      </c>
      <c r="F14" s="9" t="s">
        <v>81</v>
      </c>
      <c r="G14" s="9" t="s">
        <v>81</v>
      </c>
      <c r="H14" s="9" t="s">
        <v>129</v>
      </c>
      <c r="I14" s="9" t="s">
        <v>86</v>
      </c>
      <c r="J14" s="9" t="s">
        <v>119</v>
      </c>
      <c r="K14" s="9" t="s">
        <v>119</v>
      </c>
      <c r="L14" s="9" t="s">
        <v>119</v>
      </c>
      <c r="M14" s="9" t="s">
        <v>119</v>
      </c>
      <c r="N14" s="25"/>
      <c r="P14" s="26">
        <f>P13/Q13</f>
        <v>1</v>
      </c>
    </row>
    <row r="15" spans="1:20" ht="15.6">
      <c r="A15" s="16" t="s">
        <v>10</v>
      </c>
      <c r="B15" s="9" t="s">
        <v>91</v>
      </c>
      <c r="C15" s="9" t="s">
        <v>91</v>
      </c>
      <c r="D15" s="9" t="s">
        <v>91</v>
      </c>
      <c r="E15" s="9" t="s">
        <v>91</v>
      </c>
      <c r="F15" s="9" t="s">
        <v>91</v>
      </c>
      <c r="G15" s="9" t="s">
        <v>91</v>
      </c>
      <c r="H15" s="9" t="s">
        <v>91</v>
      </c>
      <c r="I15" s="9" t="s">
        <v>119</v>
      </c>
      <c r="J15" s="9" t="s">
        <v>119</v>
      </c>
      <c r="K15" s="9" t="s">
        <v>119</v>
      </c>
      <c r="L15" s="9" t="s">
        <v>119</v>
      </c>
      <c r="M15" s="9" t="s">
        <v>119</v>
      </c>
      <c r="N15" s="25"/>
    </row>
    <row r="16" spans="1:20" ht="15.6">
      <c r="A16" s="16" t="s">
        <v>11</v>
      </c>
      <c r="B16" s="9" t="s">
        <v>57</v>
      </c>
      <c r="C16" s="9" t="s">
        <v>63</v>
      </c>
      <c r="D16" s="9" t="s">
        <v>67</v>
      </c>
      <c r="E16" s="9" t="s">
        <v>67</v>
      </c>
      <c r="F16" s="9" t="s">
        <v>72</v>
      </c>
      <c r="G16" s="9" t="s">
        <v>89</v>
      </c>
      <c r="H16" s="9" t="s">
        <v>87</v>
      </c>
      <c r="I16" s="9" t="s">
        <v>87</v>
      </c>
      <c r="J16" s="9" t="s">
        <v>106</v>
      </c>
      <c r="K16" s="9" t="s">
        <v>106</v>
      </c>
      <c r="L16" s="9" t="s">
        <v>114</v>
      </c>
      <c r="M16" s="9" t="s">
        <v>115</v>
      </c>
      <c r="N16" s="25"/>
    </row>
    <row r="17" spans="1:18" ht="15.6">
      <c r="A17" s="16" t="s">
        <v>12</v>
      </c>
      <c r="B17" s="9" t="s">
        <v>65</v>
      </c>
      <c r="C17" s="9" t="s">
        <v>65</v>
      </c>
      <c r="D17" s="9" t="s">
        <v>65</v>
      </c>
      <c r="E17" s="9" t="s">
        <v>94</v>
      </c>
      <c r="F17" s="9" t="s">
        <v>94</v>
      </c>
      <c r="G17" s="9" t="s">
        <v>94</v>
      </c>
      <c r="H17" s="9" t="s">
        <v>94</v>
      </c>
      <c r="I17" s="9" t="s">
        <v>112</v>
      </c>
      <c r="J17" s="9" t="s">
        <v>112</v>
      </c>
      <c r="K17" s="9" t="s">
        <v>112</v>
      </c>
      <c r="L17" s="9" t="s">
        <v>112</v>
      </c>
      <c r="M17" s="9" t="s">
        <v>116</v>
      </c>
      <c r="N17" s="25"/>
    </row>
    <row r="18" spans="1:18" ht="15.6">
      <c r="A18" s="16" t="s">
        <v>13</v>
      </c>
      <c r="B18" s="9" t="s">
        <v>65</v>
      </c>
      <c r="C18" s="9" t="s">
        <v>65</v>
      </c>
      <c r="D18" s="9" t="s">
        <v>65</v>
      </c>
      <c r="E18" s="9" t="s">
        <v>94</v>
      </c>
      <c r="F18" s="9" t="s">
        <v>94</v>
      </c>
      <c r="G18" s="9" t="s">
        <v>94</v>
      </c>
      <c r="H18" s="9" t="s">
        <v>94</v>
      </c>
      <c r="I18" s="9" t="s">
        <v>112</v>
      </c>
      <c r="J18" s="9" t="s">
        <v>112</v>
      </c>
      <c r="K18" s="9" t="s">
        <v>112</v>
      </c>
      <c r="L18" s="9" t="s">
        <v>112</v>
      </c>
      <c r="M18" s="9" t="s">
        <v>116</v>
      </c>
      <c r="N18" s="25"/>
    </row>
    <row r="19" spans="1:18" ht="15.6">
      <c r="N19" s="25"/>
    </row>
    <row r="20" spans="1:18" ht="15.6">
      <c r="A20" s="22" t="s">
        <v>14</v>
      </c>
      <c r="B20" s="15">
        <v>45292</v>
      </c>
      <c r="C20" s="15">
        <v>45323</v>
      </c>
      <c r="D20" s="15">
        <v>45352</v>
      </c>
      <c r="E20" s="15">
        <v>45383</v>
      </c>
      <c r="F20" s="15">
        <v>45413</v>
      </c>
      <c r="G20" s="15">
        <v>45444</v>
      </c>
      <c r="H20" s="15">
        <v>45474</v>
      </c>
      <c r="I20" s="15">
        <v>45505</v>
      </c>
      <c r="J20" s="15">
        <v>45536</v>
      </c>
      <c r="K20" s="15">
        <v>45566</v>
      </c>
      <c r="L20" s="15">
        <v>45597</v>
      </c>
      <c r="M20" s="15">
        <v>45627</v>
      </c>
      <c r="N20" s="25"/>
      <c r="O20" s="17" t="s">
        <v>45</v>
      </c>
      <c r="P20" s="9" t="s">
        <v>2</v>
      </c>
      <c r="Q20" s="28" t="s">
        <v>46</v>
      </c>
    </row>
    <row r="21" spans="1:18" ht="15.6">
      <c r="A21" s="19" t="s">
        <v>5</v>
      </c>
      <c r="B21" s="9" t="s">
        <v>109</v>
      </c>
      <c r="C21" s="9" t="s">
        <v>109</v>
      </c>
      <c r="D21" s="9" t="s">
        <v>109</v>
      </c>
      <c r="E21" s="9" t="s">
        <v>109</v>
      </c>
      <c r="F21" s="9" t="s">
        <v>109</v>
      </c>
      <c r="G21" s="9" t="s">
        <v>109</v>
      </c>
      <c r="H21" s="9" t="s">
        <v>109</v>
      </c>
      <c r="I21" s="9" t="s">
        <v>109</v>
      </c>
      <c r="J21" s="9" t="s">
        <v>109</v>
      </c>
      <c r="K21" s="9" t="s">
        <v>109</v>
      </c>
      <c r="L21" s="9" t="s">
        <v>109</v>
      </c>
      <c r="M21" s="9" t="s">
        <v>53</v>
      </c>
      <c r="N21" s="25"/>
      <c r="O21" s="17">
        <f>COUNTIF(B21:M24,"não ok")</f>
        <v>0</v>
      </c>
      <c r="P21" s="9">
        <f>+Q21-O21</f>
        <v>48</v>
      </c>
      <c r="Q21" s="28">
        <f>4*12</f>
        <v>48</v>
      </c>
      <c r="R21" s="12"/>
    </row>
    <row r="22" spans="1:18" ht="15.6">
      <c r="A22" s="16" t="s">
        <v>15</v>
      </c>
      <c r="B22" s="9" t="s">
        <v>50</v>
      </c>
      <c r="C22" s="9" t="s">
        <v>51</v>
      </c>
      <c r="D22" s="9" t="s">
        <v>63</v>
      </c>
      <c r="E22" s="9" t="s">
        <v>69</v>
      </c>
      <c r="F22" s="9" t="s">
        <v>69</v>
      </c>
      <c r="G22" s="9" t="s">
        <v>76</v>
      </c>
      <c r="H22" s="9" t="s">
        <v>98</v>
      </c>
      <c r="I22" s="9" t="s">
        <v>98</v>
      </c>
      <c r="J22" s="9" t="s">
        <v>98</v>
      </c>
      <c r="K22" s="9" t="s">
        <v>104</v>
      </c>
      <c r="L22" s="9" t="s">
        <v>107</v>
      </c>
      <c r="M22" s="9" t="s">
        <v>116</v>
      </c>
      <c r="N22" s="25"/>
      <c r="P22" s="26">
        <f>P21/Q21</f>
        <v>1</v>
      </c>
    </row>
    <row r="23" spans="1:18" ht="15.6">
      <c r="A23" s="16" t="s">
        <v>16</v>
      </c>
      <c r="B23" s="9" t="s">
        <v>55</v>
      </c>
      <c r="C23" s="9" t="s">
        <v>55</v>
      </c>
      <c r="D23" s="9" t="s">
        <v>121</v>
      </c>
      <c r="E23" s="9" t="s">
        <v>121</v>
      </c>
      <c r="F23" s="9" t="s">
        <v>121</v>
      </c>
      <c r="G23" s="9" t="s">
        <v>121</v>
      </c>
      <c r="H23" s="9" t="s">
        <v>121</v>
      </c>
      <c r="I23" s="9" t="s">
        <v>121</v>
      </c>
      <c r="J23" s="9" t="s">
        <v>121</v>
      </c>
      <c r="K23" s="9" t="s">
        <v>121</v>
      </c>
      <c r="L23" s="9" t="s">
        <v>121</v>
      </c>
      <c r="M23" s="9" t="s">
        <v>121</v>
      </c>
      <c r="N23" s="25"/>
      <c r="O23" s="31"/>
    </row>
    <row r="24" spans="1:18" ht="15.6">
      <c r="A24" s="16" t="s">
        <v>17</v>
      </c>
      <c r="B24" s="9" t="s">
        <v>61</v>
      </c>
      <c r="C24" s="9" t="s">
        <v>61</v>
      </c>
      <c r="D24" s="9" t="s">
        <v>83</v>
      </c>
      <c r="E24" s="9" t="s">
        <v>83</v>
      </c>
      <c r="F24" s="9" t="s">
        <v>83</v>
      </c>
      <c r="G24" s="9" t="s">
        <v>83</v>
      </c>
      <c r="H24" s="9" t="s">
        <v>95</v>
      </c>
      <c r="I24" s="9" t="s">
        <v>95</v>
      </c>
      <c r="J24" s="9" t="s">
        <v>113</v>
      </c>
      <c r="K24" s="9" t="s">
        <v>113</v>
      </c>
      <c r="L24" s="9" t="s">
        <v>126</v>
      </c>
      <c r="M24" s="9" t="s">
        <v>126</v>
      </c>
      <c r="N24" s="25"/>
    </row>
    <row r="25" spans="1:18" ht="15.6">
      <c r="N25" s="25"/>
    </row>
    <row r="26" spans="1:18" ht="15.6">
      <c r="A26" s="23" t="s">
        <v>18</v>
      </c>
      <c r="B26" s="15">
        <v>45292</v>
      </c>
      <c r="C26" s="15">
        <v>45323</v>
      </c>
      <c r="D26" s="15">
        <v>45352</v>
      </c>
      <c r="E26" s="15">
        <v>45383</v>
      </c>
      <c r="F26" s="15">
        <v>45413</v>
      </c>
      <c r="G26" s="15">
        <v>45444</v>
      </c>
      <c r="H26" s="15">
        <v>45474</v>
      </c>
      <c r="I26" s="15">
        <v>45505</v>
      </c>
      <c r="J26" s="15">
        <v>45536</v>
      </c>
      <c r="K26" s="15">
        <v>45566</v>
      </c>
      <c r="L26" s="15">
        <v>45597</v>
      </c>
      <c r="M26" s="15">
        <v>45627</v>
      </c>
      <c r="N26" s="25"/>
      <c r="O26" s="17" t="s">
        <v>45</v>
      </c>
      <c r="P26" s="9" t="s">
        <v>2</v>
      </c>
      <c r="Q26" s="28" t="s">
        <v>46</v>
      </c>
    </row>
    <row r="27" spans="1:18" ht="15.6">
      <c r="A27" s="19" t="s">
        <v>5</v>
      </c>
      <c r="B27" s="9" t="s">
        <v>58</v>
      </c>
      <c r="C27" s="9" t="s">
        <v>58</v>
      </c>
      <c r="D27" s="9" t="s">
        <v>75</v>
      </c>
      <c r="E27" s="9" t="s">
        <v>75</v>
      </c>
      <c r="F27" s="9" t="s">
        <v>75</v>
      </c>
      <c r="G27" s="9" t="s">
        <v>85</v>
      </c>
      <c r="H27" s="9" t="s">
        <v>99</v>
      </c>
      <c r="I27" s="9" t="s">
        <v>99</v>
      </c>
      <c r="J27" s="9" t="s">
        <v>99</v>
      </c>
      <c r="K27" s="9" t="s">
        <v>103</v>
      </c>
      <c r="L27" s="9" t="s">
        <v>119</v>
      </c>
      <c r="M27" s="9" t="s">
        <v>119</v>
      </c>
      <c r="N27" s="25"/>
      <c r="O27" s="17">
        <f>COUNTIF(B27:M34,"não ok")</f>
        <v>12</v>
      </c>
      <c r="P27" s="9">
        <f>+Q27-O27</f>
        <v>84</v>
      </c>
      <c r="Q27" s="28">
        <f>8*12</f>
        <v>96</v>
      </c>
      <c r="R27" s="12"/>
    </row>
    <row r="28" spans="1:18" ht="15.6">
      <c r="A28" s="16" t="s">
        <v>19</v>
      </c>
      <c r="B28" s="9" t="s">
        <v>90</v>
      </c>
      <c r="C28" s="9" t="s">
        <v>90</v>
      </c>
      <c r="D28" s="9" t="s">
        <v>90</v>
      </c>
      <c r="E28" s="9" t="s">
        <v>90</v>
      </c>
      <c r="F28" s="9" t="s">
        <v>90</v>
      </c>
      <c r="G28" s="9" t="s">
        <v>90</v>
      </c>
      <c r="H28" s="9" t="s">
        <v>90</v>
      </c>
      <c r="I28" s="9" t="s">
        <v>90</v>
      </c>
      <c r="J28" s="9" t="s">
        <v>108</v>
      </c>
      <c r="K28" s="9" t="s">
        <v>108</v>
      </c>
      <c r="L28" s="9" t="s">
        <v>125</v>
      </c>
      <c r="M28" s="9" t="s">
        <v>125</v>
      </c>
      <c r="N28" s="25"/>
      <c r="O28" s="27"/>
      <c r="P28" s="26">
        <f>P27/Q27</f>
        <v>0.875</v>
      </c>
    </row>
    <row r="29" spans="1:18" ht="15.6">
      <c r="A29" s="16" t="s">
        <v>20</v>
      </c>
      <c r="B29" s="9" t="s">
        <v>117</v>
      </c>
      <c r="C29" s="9" t="s">
        <v>117</v>
      </c>
      <c r="D29" s="9" t="s">
        <v>117</v>
      </c>
      <c r="E29" s="9" t="s">
        <v>117</v>
      </c>
      <c r="F29" s="9" t="s">
        <v>117</v>
      </c>
      <c r="G29" s="9" t="s">
        <v>117</v>
      </c>
      <c r="H29" s="9" t="s">
        <v>117</v>
      </c>
      <c r="I29" s="9" t="s">
        <v>117</v>
      </c>
      <c r="J29" s="9" t="s">
        <v>117</v>
      </c>
      <c r="K29" s="9" t="s">
        <v>117</v>
      </c>
      <c r="L29" s="9" t="s">
        <v>117</v>
      </c>
      <c r="M29" s="9" t="s">
        <v>117</v>
      </c>
      <c r="N29" s="25"/>
    </row>
    <row r="30" spans="1:18" ht="15.6">
      <c r="A30" s="16" t="s">
        <v>21</v>
      </c>
      <c r="B30" s="9" t="s">
        <v>58</v>
      </c>
      <c r="C30" s="9" t="s">
        <v>58</v>
      </c>
      <c r="D30" s="9" t="s">
        <v>118</v>
      </c>
      <c r="E30" s="9" t="s">
        <v>118</v>
      </c>
      <c r="F30" s="9" t="s">
        <v>118</v>
      </c>
      <c r="G30" s="9" t="s">
        <v>118</v>
      </c>
      <c r="H30" s="9" t="s">
        <v>118</v>
      </c>
      <c r="I30" s="9" t="s">
        <v>118</v>
      </c>
      <c r="J30" s="9" t="s">
        <v>118</v>
      </c>
      <c r="K30" s="9" t="s">
        <v>118</v>
      </c>
      <c r="L30" s="9" t="s">
        <v>118</v>
      </c>
      <c r="M30" s="9" t="s">
        <v>118</v>
      </c>
      <c r="N30" s="25"/>
    </row>
    <row r="31" spans="1:18" ht="15.6">
      <c r="A31" s="16" t="s">
        <v>22</v>
      </c>
      <c r="B31" s="9" t="s">
        <v>60</v>
      </c>
      <c r="C31" s="9" t="s">
        <v>60</v>
      </c>
      <c r="D31" s="9" t="s">
        <v>60</v>
      </c>
      <c r="E31" s="9" t="s">
        <v>79</v>
      </c>
      <c r="F31" s="9" t="s">
        <v>79</v>
      </c>
      <c r="G31" s="9" t="s">
        <v>79</v>
      </c>
      <c r="H31" s="9" t="s">
        <v>88</v>
      </c>
      <c r="I31" s="9" t="s">
        <v>88</v>
      </c>
      <c r="J31" s="9" t="s">
        <v>88</v>
      </c>
      <c r="K31" s="9" t="s">
        <v>110</v>
      </c>
      <c r="L31" s="9" t="s">
        <v>110</v>
      </c>
      <c r="M31" s="9" t="s">
        <v>110</v>
      </c>
      <c r="N31" s="25"/>
    </row>
    <row r="32" spans="1:18" ht="15.6">
      <c r="A32" s="16" t="s">
        <v>23</v>
      </c>
      <c r="B32" s="17" t="s">
        <v>45</v>
      </c>
      <c r="C32" s="17" t="s">
        <v>45</v>
      </c>
      <c r="D32" s="17" t="s">
        <v>45</v>
      </c>
      <c r="E32" s="17" t="s">
        <v>45</v>
      </c>
      <c r="F32" s="17" t="s">
        <v>45</v>
      </c>
      <c r="G32" s="17" t="s">
        <v>45</v>
      </c>
      <c r="H32" s="17" t="s">
        <v>45</v>
      </c>
      <c r="I32" s="17" t="s">
        <v>45</v>
      </c>
      <c r="J32" s="17" t="s">
        <v>45</v>
      </c>
      <c r="K32" s="17" t="s">
        <v>45</v>
      </c>
      <c r="L32" s="17" t="s">
        <v>45</v>
      </c>
      <c r="M32" s="17" t="s">
        <v>45</v>
      </c>
      <c r="N32" s="25"/>
    </row>
    <row r="33" spans="1:18" ht="15.6">
      <c r="A33" s="16" t="s">
        <v>24</v>
      </c>
      <c r="B33" s="9" t="s">
        <v>48</v>
      </c>
      <c r="C33" s="9" t="s">
        <v>59</v>
      </c>
      <c r="D33" s="9" t="s">
        <v>61</v>
      </c>
      <c r="E33" s="9" t="s">
        <v>68</v>
      </c>
      <c r="F33" s="9" t="s">
        <v>74</v>
      </c>
      <c r="G33" s="9" t="s">
        <v>77</v>
      </c>
      <c r="H33" s="9" t="s">
        <v>84</v>
      </c>
      <c r="I33" s="9" t="s">
        <v>97</v>
      </c>
      <c r="J33" s="9" t="s">
        <v>102</v>
      </c>
      <c r="K33" s="9" t="s">
        <v>102</v>
      </c>
      <c r="L33" s="9" t="s">
        <v>120</v>
      </c>
      <c r="M33" s="9" t="s">
        <v>110</v>
      </c>
      <c r="N33" s="25"/>
    </row>
    <row r="34" spans="1:18" ht="15.6">
      <c r="A34" s="16" t="s">
        <v>25</v>
      </c>
      <c r="B34" s="9" t="s">
        <v>78</v>
      </c>
      <c r="C34" s="9" t="s">
        <v>78</v>
      </c>
      <c r="D34" s="9" t="s">
        <v>78</v>
      </c>
      <c r="E34" s="9" t="s">
        <v>78</v>
      </c>
      <c r="F34" s="9" t="s">
        <v>78</v>
      </c>
      <c r="G34" s="9" t="s">
        <v>78</v>
      </c>
      <c r="H34" s="9" t="s">
        <v>111</v>
      </c>
      <c r="I34" s="9" t="s">
        <v>111</v>
      </c>
      <c r="J34" s="9" t="s">
        <v>111</v>
      </c>
      <c r="K34" s="9" t="s">
        <v>111</v>
      </c>
      <c r="L34" s="9" t="s">
        <v>111</v>
      </c>
      <c r="M34" s="9" t="s">
        <v>111</v>
      </c>
      <c r="N34" s="25"/>
    </row>
    <row r="35" spans="1:18" ht="15.6">
      <c r="N35" s="25"/>
    </row>
    <row r="36" spans="1:18" ht="15.6">
      <c r="A36" s="24" t="s">
        <v>26</v>
      </c>
      <c r="B36" s="15">
        <v>45292</v>
      </c>
      <c r="C36" s="15">
        <v>45323</v>
      </c>
      <c r="D36" s="15">
        <v>45352</v>
      </c>
      <c r="E36" s="15">
        <v>45383</v>
      </c>
      <c r="F36" s="15">
        <v>45413</v>
      </c>
      <c r="G36" s="15">
        <v>45444</v>
      </c>
      <c r="H36" s="15">
        <v>45474</v>
      </c>
      <c r="I36" s="15">
        <v>45505</v>
      </c>
      <c r="J36" s="15">
        <v>45536</v>
      </c>
      <c r="K36" s="15">
        <v>45566</v>
      </c>
      <c r="L36" s="15">
        <v>45597</v>
      </c>
      <c r="M36" s="15">
        <v>45627</v>
      </c>
      <c r="N36" s="25"/>
      <c r="O36" s="17" t="s">
        <v>45</v>
      </c>
      <c r="P36" s="9" t="s">
        <v>2</v>
      </c>
      <c r="Q36" s="28" t="s">
        <v>46</v>
      </c>
    </row>
    <row r="37" spans="1:18" ht="15.6">
      <c r="A37" s="19" t="s">
        <v>5</v>
      </c>
      <c r="B37" s="9" t="s">
        <v>52</v>
      </c>
      <c r="C37" s="9" t="s">
        <v>54</v>
      </c>
      <c r="D37" s="9" t="s">
        <v>64</v>
      </c>
      <c r="E37" s="9" t="s">
        <v>70</v>
      </c>
      <c r="F37" s="9" t="s">
        <v>73</v>
      </c>
      <c r="G37" s="9" t="s">
        <v>82</v>
      </c>
      <c r="H37" s="9" t="s">
        <v>93</v>
      </c>
      <c r="I37" s="9" t="s">
        <v>95</v>
      </c>
      <c r="J37" s="9" t="s">
        <v>105</v>
      </c>
      <c r="K37" s="9" t="s">
        <v>101</v>
      </c>
      <c r="L37" s="9" t="s">
        <v>124</v>
      </c>
      <c r="M37" s="9" t="s">
        <v>111</v>
      </c>
      <c r="N37" s="25"/>
      <c r="O37" s="17">
        <f>COUNTIF(B37:M53,"não ok")</f>
        <v>41</v>
      </c>
      <c r="P37" s="9">
        <f>+Q37-O37</f>
        <v>175</v>
      </c>
      <c r="Q37" s="28">
        <f>18*12</f>
        <v>216</v>
      </c>
      <c r="R37" s="12"/>
    </row>
    <row r="38" spans="1:18" ht="15.6">
      <c r="A38" s="16" t="s">
        <v>27</v>
      </c>
      <c r="B38" s="9" t="s">
        <v>64</v>
      </c>
      <c r="C38" s="9" t="s">
        <v>64</v>
      </c>
      <c r="D38" s="9" t="s">
        <v>64</v>
      </c>
      <c r="E38" s="9" t="s">
        <v>95</v>
      </c>
      <c r="F38" s="9" t="s">
        <v>95</v>
      </c>
      <c r="G38" s="9" t="s">
        <v>95</v>
      </c>
      <c r="H38" s="9" t="s">
        <v>95</v>
      </c>
      <c r="I38" s="9" t="s">
        <v>95</v>
      </c>
      <c r="J38" s="9" t="s">
        <v>105</v>
      </c>
      <c r="K38" s="9" t="s">
        <v>101</v>
      </c>
      <c r="L38" s="9" t="s">
        <v>124</v>
      </c>
      <c r="M38" s="9" t="s">
        <v>124</v>
      </c>
      <c r="N38" s="25"/>
      <c r="P38" s="26">
        <f>P37/Q37</f>
        <v>0.81018518518518523</v>
      </c>
    </row>
    <row r="39" spans="1:18" ht="15.6">
      <c r="A39" s="16" t="s">
        <v>28</v>
      </c>
      <c r="B39" s="9" t="s">
        <v>63</v>
      </c>
      <c r="C39" s="9" t="s">
        <v>63</v>
      </c>
      <c r="D39" s="9" t="s">
        <v>63</v>
      </c>
      <c r="E39" s="9" t="s">
        <v>101</v>
      </c>
      <c r="F39" s="9" t="s">
        <v>101</v>
      </c>
      <c r="G39" s="9" t="s">
        <v>101</v>
      </c>
      <c r="H39" s="9" t="s">
        <v>101</v>
      </c>
      <c r="I39" s="9" t="s">
        <v>101</v>
      </c>
      <c r="J39" s="9" t="s">
        <v>101</v>
      </c>
      <c r="K39" s="9" t="s">
        <v>101</v>
      </c>
      <c r="L39" s="17" t="s">
        <v>45</v>
      </c>
      <c r="M39" s="17" t="s">
        <v>45</v>
      </c>
      <c r="N39" s="25"/>
    </row>
    <row r="40" spans="1:18" ht="15.6">
      <c r="A40" s="16" t="s">
        <v>29</v>
      </c>
      <c r="B40" s="9" t="s">
        <v>64</v>
      </c>
      <c r="C40" s="9" t="s">
        <v>64</v>
      </c>
      <c r="D40" s="9" t="s">
        <v>64</v>
      </c>
      <c r="E40" s="9" t="s">
        <v>95</v>
      </c>
      <c r="F40" s="9" t="s">
        <v>95</v>
      </c>
      <c r="G40" s="9" t="s">
        <v>95</v>
      </c>
      <c r="H40" s="9" t="s">
        <v>95</v>
      </c>
      <c r="I40" s="9" t="s">
        <v>101</v>
      </c>
      <c r="J40" s="9" t="s">
        <v>101</v>
      </c>
      <c r="K40" s="9" t="s">
        <v>101</v>
      </c>
      <c r="L40" s="9" t="s">
        <v>124</v>
      </c>
      <c r="M40" s="9" t="s">
        <v>124</v>
      </c>
      <c r="N40" s="25"/>
    </row>
    <row r="41" spans="1:18" ht="15.6">
      <c r="A41" s="16" t="s">
        <v>30</v>
      </c>
      <c r="B41" s="9" t="s">
        <v>96</v>
      </c>
      <c r="C41" s="9" t="s">
        <v>96</v>
      </c>
      <c r="D41" s="9" t="s">
        <v>96</v>
      </c>
      <c r="E41" s="9" t="s">
        <v>96</v>
      </c>
      <c r="F41" s="9" t="s">
        <v>96</v>
      </c>
      <c r="G41" s="9" t="s">
        <v>96</v>
      </c>
      <c r="H41" s="9" t="s">
        <v>96</v>
      </c>
      <c r="I41" s="9" t="s">
        <v>96</v>
      </c>
      <c r="J41" s="9" t="s">
        <v>127</v>
      </c>
      <c r="K41" s="9" t="s">
        <v>127</v>
      </c>
      <c r="L41" s="9" t="s">
        <v>127</v>
      </c>
      <c r="M41" s="9" t="s">
        <v>127</v>
      </c>
      <c r="N41" s="25"/>
    </row>
    <row r="42" spans="1:18" ht="15.6">
      <c r="A42" s="16" t="s">
        <v>31</v>
      </c>
      <c r="B42" s="9" t="s">
        <v>123</v>
      </c>
      <c r="C42" s="9" t="s">
        <v>123</v>
      </c>
      <c r="D42" s="9" t="s">
        <v>123</v>
      </c>
      <c r="E42" s="9" t="s">
        <v>123</v>
      </c>
      <c r="F42" s="9" t="s">
        <v>133</v>
      </c>
      <c r="G42" s="9" t="s">
        <v>133</v>
      </c>
      <c r="H42" s="9" t="s">
        <v>133</v>
      </c>
      <c r="I42" s="9" t="s">
        <v>133</v>
      </c>
      <c r="J42" s="9" t="s">
        <v>133</v>
      </c>
      <c r="K42" s="9" t="s">
        <v>133</v>
      </c>
      <c r="L42" s="9" t="s">
        <v>133</v>
      </c>
      <c r="M42" s="9" t="s">
        <v>133</v>
      </c>
      <c r="N42" s="25"/>
    </row>
    <row r="43" spans="1:18" ht="15.6">
      <c r="A43" s="16" t="s">
        <v>32</v>
      </c>
      <c r="B43" s="9" t="s">
        <v>127</v>
      </c>
      <c r="C43" s="9" t="s">
        <v>127</v>
      </c>
      <c r="D43" s="9" t="s">
        <v>127</v>
      </c>
      <c r="E43" s="9" t="s">
        <v>127</v>
      </c>
      <c r="F43" s="9" t="s">
        <v>127</v>
      </c>
      <c r="G43" s="9" t="s">
        <v>127</v>
      </c>
      <c r="H43" s="9" t="s">
        <v>127</v>
      </c>
      <c r="I43" s="9" t="s">
        <v>127</v>
      </c>
      <c r="J43" s="9" t="s">
        <v>127</v>
      </c>
      <c r="K43" s="9" t="s">
        <v>127</v>
      </c>
      <c r="L43" s="9" t="s">
        <v>127</v>
      </c>
      <c r="M43" s="9" t="s">
        <v>127</v>
      </c>
      <c r="N43" s="25"/>
      <c r="O43" s="11"/>
    </row>
    <row r="44" spans="1:18" ht="15.6">
      <c r="A44" s="16" t="s">
        <v>33</v>
      </c>
      <c r="B44" s="9" t="s">
        <v>127</v>
      </c>
      <c r="C44" s="9" t="s">
        <v>127</v>
      </c>
      <c r="D44" s="9" t="s">
        <v>127</v>
      </c>
      <c r="E44" s="9" t="s">
        <v>127</v>
      </c>
      <c r="F44" s="9" t="s">
        <v>127</v>
      </c>
      <c r="G44" s="9" t="s">
        <v>127</v>
      </c>
      <c r="H44" s="9" t="s">
        <v>127</v>
      </c>
      <c r="I44" s="9" t="s">
        <v>127</v>
      </c>
      <c r="J44" s="9" t="s">
        <v>127</v>
      </c>
      <c r="K44" s="9" t="s">
        <v>127</v>
      </c>
      <c r="L44" s="9" t="s">
        <v>133</v>
      </c>
      <c r="M44" s="9" t="s">
        <v>133</v>
      </c>
      <c r="N44" s="25"/>
    </row>
    <row r="45" spans="1:18" ht="15.6">
      <c r="A45" s="16" t="s">
        <v>34</v>
      </c>
      <c r="B45" s="9" t="s">
        <v>127</v>
      </c>
      <c r="C45" s="9" t="s">
        <v>127</v>
      </c>
      <c r="D45" s="9" t="s">
        <v>127</v>
      </c>
      <c r="E45" s="9" t="s">
        <v>127</v>
      </c>
      <c r="F45" s="9" t="s">
        <v>127</v>
      </c>
      <c r="G45" s="9" t="s">
        <v>127</v>
      </c>
      <c r="H45" s="9" t="s">
        <v>127</v>
      </c>
      <c r="I45" s="9" t="s">
        <v>127</v>
      </c>
      <c r="J45" s="9" t="s">
        <v>127</v>
      </c>
      <c r="K45" s="9" t="s">
        <v>127</v>
      </c>
      <c r="L45" s="9" t="s">
        <v>127</v>
      </c>
      <c r="M45" s="9" t="s">
        <v>133</v>
      </c>
      <c r="N45" s="25"/>
    </row>
    <row r="46" spans="1:18" ht="15.6">
      <c r="A46" s="16" t="s">
        <v>35</v>
      </c>
      <c r="B46" s="17" t="s">
        <v>45</v>
      </c>
      <c r="C46" s="17" t="s">
        <v>45</v>
      </c>
      <c r="D46" s="17" t="s">
        <v>45</v>
      </c>
      <c r="E46" s="17" t="s">
        <v>45</v>
      </c>
      <c r="F46" s="17" t="s">
        <v>45</v>
      </c>
      <c r="G46" s="17" t="s">
        <v>45</v>
      </c>
      <c r="H46" s="17" t="s">
        <v>45</v>
      </c>
      <c r="I46" s="17" t="s">
        <v>45</v>
      </c>
      <c r="J46" s="17" t="s">
        <v>45</v>
      </c>
      <c r="K46" s="17" t="s">
        <v>45</v>
      </c>
      <c r="L46" s="17" t="s">
        <v>45</v>
      </c>
      <c r="M46" s="17" t="s">
        <v>45</v>
      </c>
      <c r="N46" s="25"/>
    </row>
    <row r="47" spans="1:18" ht="15.6">
      <c r="A47" s="16" t="s">
        <v>36</v>
      </c>
      <c r="B47" s="9" t="s">
        <v>127</v>
      </c>
      <c r="C47" s="9" t="s">
        <v>127</v>
      </c>
      <c r="D47" s="9" t="s">
        <v>127</v>
      </c>
      <c r="E47" s="9" t="s">
        <v>127</v>
      </c>
      <c r="F47" s="9" t="s">
        <v>127</v>
      </c>
      <c r="G47" s="9" t="s">
        <v>127</v>
      </c>
      <c r="H47" s="9" t="s">
        <v>127</v>
      </c>
      <c r="I47" s="9" t="s">
        <v>127</v>
      </c>
      <c r="J47" s="9" t="s">
        <v>127</v>
      </c>
      <c r="K47" s="9" t="s">
        <v>127</v>
      </c>
      <c r="L47" s="9" t="s">
        <v>68</v>
      </c>
      <c r="M47" s="9" t="s">
        <v>68</v>
      </c>
      <c r="N47" s="25"/>
    </row>
    <row r="48" spans="1:18" ht="15.6">
      <c r="A48" s="16" t="s">
        <v>37</v>
      </c>
      <c r="B48" s="17" t="s">
        <v>45</v>
      </c>
      <c r="C48" s="17" t="s">
        <v>45</v>
      </c>
      <c r="D48" s="17" t="s">
        <v>45</v>
      </c>
      <c r="E48" s="9" t="s">
        <v>68</v>
      </c>
      <c r="F48" s="9" t="s">
        <v>134</v>
      </c>
      <c r="G48" s="9" t="s">
        <v>68</v>
      </c>
      <c r="H48" s="9" t="s">
        <v>134</v>
      </c>
      <c r="I48" s="9" t="s">
        <v>134</v>
      </c>
      <c r="J48" s="9" t="s">
        <v>134</v>
      </c>
      <c r="K48" s="9" t="s">
        <v>134</v>
      </c>
      <c r="L48" s="9" t="s">
        <v>68</v>
      </c>
      <c r="M48" s="9" t="s">
        <v>68</v>
      </c>
      <c r="N48" s="25"/>
    </row>
    <row r="49" spans="1:18" ht="15.6">
      <c r="A49" s="16" t="s">
        <v>38</v>
      </c>
      <c r="B49" s="17" t="s">
        <v>45</v>
      </c>
      <c r="C49" s="17" t="s">
        <v>45</v>
      </c>
      <c r="D49" s="17" t="s">
        <v>45</v>
      </c>
      <c r="E49" s="17" t="s">
        <v>45</v>
      </c>
      <c r="F49" s="17" t="s">
        <v>45</v>
      </c>
      <c r="G49" s="17" t="s">
        <v>45</v>
      </c>
      <c r="H49" s="17" t="s">
        <v>45</v>
      </c>
      <c r="I49" s="17" t="s">
        <v>45</v>
      </c>
      <c r="J49" s="17" t="s">
        <v>45</v>
      </c>
      <c r="K49" s="17" t="s">
        <v>45</v>
      </c>
      <c r="L49" s="17" t="s">
        <v>45</v>
      </c>
      <c r="M49" s="17" t="s">
        <v>45</v>
      </c>
      <c r="N49" s="25"/>
    </row>
    <row r="50" spans="1:18" ht="15.6">
      <c r="A50" s="16" t="s">
        <v>39</v>
      </c>
      <c r="B50" s="9" t="s">
        <v>127</v>
      </c>
      <c r="C50" s="9" t="s">
        <v>127</v>
      </c>
      <c r="D50" s="9" t="s">
        <v>127</v>
      </c>
      <c r="E50" s="9" t="s">
        <v>127</v>
      </c>
      <c r="F50" s="9" t="s">
        <v>127</v>
      </c>
      <c r="G50" s="9" t="s">
        <v>127</v>
      </c>
      <c r="H50" s="9" t="s">
        <v>127</v>
      </c>
      <c r="I50" s="9" t="s">
        <v>127</v>
      </c>
      <c r="J50" s="9" t="s">
        <v>127</v>
      </c>
      <c r="K50" s="9" t="s">
        <v>127</v>
      </c>
      <c r="L50" s="9" t="s">
        <v>133</v>
      </c>
      <c r="M50" s="9" t="s">
        <v>133</v>
      </c>
      <c r="N50" s="25"/>
    </row>
    <row r="51" spans="1:18" ht="15.6">
      <c r="A51" s="16" t="s">
        <v>40</v>
      </c>
      <c r="B51" s="9" t="s">
        <v>96</v>
      </c>
      <c r="C51" s="9" t="s">
        <v>96</v>
      </c>
      <c r="D51" s="9" t="s">
        <v>96</v>
      </c>
      <c r="E51" s="9" t="s">
        <v>96</v>
      </c>
      <c r="F51" s="9" t="s">
        <v>96</v>
      </c>
      <c r="G51" s="9" t="s">
        <v>96</v>
      </c>
      <c r="H51" s="9" t="s">
        <v>96</v>
      </c>
      <c r="I51" s="9" t="s">
        <v>96</v>
      </c>
      <c r="J51" s="9" t="s">
        <v>101</v>
      </c>
      <c r="K51" s="9" t="s">
        <v>101</v>
      </c>
      <c r="L51" s="9" t="s">
        <v>111</v>
      </c>
      <c r="M51" s="9" t="s">
        <v>130</v>
      </c>
      <c r="N51" s="25"/>
    </row>
    <row r="52" spans="1:18" ht="15.6">
      <c r="A52" s="16" t="s">
        <v>41</v>
      </c>
      <c r="B52" s="17" t="s">
        <v>45</v>
      </c>
      <c r="C52" s="17" t="s">
        <v>45</v>
      </c>
      <c r="D52" s="17" t="s">
        <v>45</v>
      </c>
      <c r="E52" s="17" t="s">
        <v>45</v>
      </c>
      <c r="F52" s="17" t="s">
        <v>45</v>
      </c>
      <c r="G52" s="17" t="s">
        <v>45</v>
      </c>
      <c r="H52" s="17" t="s">
        <v>45</v>
      </c>
      <c r="I52" s="17" t="s">
        <v>45</v>
      </c>
      <c r="J52" s="17" t="s">
        <v>45</v>
      </c>
      <c r="K52" s="17" t="s">
        <v>45</v>
      </c>
      <c r="L52" s="17" t="s">
        <v>45</v>
      </c>
      <c r="M52" s="17" t="s">
        <v>45</v>
      </c>
      <c r="N52" s="25"/>
    </row>
    <row r="53" spans="1:18" ht="15.6">
      <c r="A53" s="16" t="s">
        <v>42</v>
      </c>
      <c r="B53" s="9" t="s">
        <v>96</v>
      </c>
      <c r="C53" s="9" t="s">
        <v>96</v>
      </c>
      <c r="D53" s="9" t="s">
        <v>96</v>
      </c>
      <c r="E53" s="9" t="s">
        <v>96</v>
      </c>
      <c r="F53" s="9" t="s">
        <v>96</v>
      </c>
      <c r="G53" s="9" t="s">
        <v>96</v>
      </c>
      <c r="H53" s="9" t="s">
        <v>96</v>
      </c>
      <c r="I53" s="9" t="s">
        <v>101</v>
      </c>
      <c r="J53" s="9" t="s">
        <v>101</v>
      </c>
      <c r="K53" s="9" t="s">
        <v>111</v>
      </c>
      <c r="L53" s="9" t="s">
        <v>111</v>
      </c>
      <c r="M53" s="9" t="s">
        <v>130</v>
      </c>
      <c r="N53" s="25"/>
    </row>
    <row r="54" spans="1:18" ht="15.6">
      <c r="N54" s="25"/>
      <c r="O54" s="17" t="s">
        <v>45</v>
      </c>
      <c r="P54" s="9" t="s">
        <v>2</v>
      </c>
      <c r="Q54" s="28" t="s">
        <v>46</v>
      </c>
      <c r="R54" s="14"/>
    </row>
    <row r="55" spans="1:18" ht="15.6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25"/>
      <c r="O55" s="17">
        <f>SUM(O4:O53)</f>
        <v>53</v>
      </c>
      <c r="P55" s="9">
        <f>+Q55-O55</f>
        <v>439</v>
      </c>
      <c r="Q55" s="28">
        <f>SUM(Q4:Q53)</f>
        <v>492</v>
      </c>
      <c r="R55" s="12"/>
    </row>
    <row r="56" spans="1:18" ht="15.6">
      <c r="A56" s="29"/>
      <c r="N56" s="25"/>
      <c r="P56" s="26">
        <f>P55/Q55</f>
        <v>0.89227642276422769</v>
      </c>
    </row>
    <row r="57" spans="1:18" ht="15.6">
      <c r="N57" s="25"/>
      <c r="P57" s="13"/>
    </row>
    <row r="58" spans="1:18" ht="15.6">
      <c r="A58" s="29"/>
      <c r="B58"/>
      <c r="C58"/>
      <c r="D58"/>
      <c r="E58"/>
      <c r="F58"/>
      <c r="G58"/>
      <c r="N58" s="25"/>
    </row>
    <row r="59" spans="1:18" ht="15.6">
      <c r="N59" s="25"/>
    </row>
  </sheetData>
  <mergeCells count="2">
    <mergeCell ref="A1:M1"/>
    <mergeCell ref="O1:Q1"/>
  </mergeCells>
  <conditionalFormatting sqref="B27:M34 B4:M5 B8:M10 O9:O10 A13:M18 B21:M24 B37:M53">
    <cfRule type="containsText" dxfId="2" priority="3" operator="containsText" text="NÃO OK">
      <formula>NOT(ISERROR(SEARCH("NÃO OK",A4)))</formula>
    </cfRule>
  </conditionalFormatting>
  <conditionalFormatting sqref="K4:M4">
    <cfRule type="containsText" dxfId="1" priority="4" operator="containsText" text="NÃO OK">
      <formula>NOT(ISERROR(SEARCH("NÃO OK",K4)))</formula>
    </cfRule>
  </conditionalFormatting>
  <conditionalFormatting sqref="L28:M28">
    <cfRule type="containsText" dxfId="0" priority="1" operator="containsText" text="NÃO OK">
      <formula>NOT(ISERROR(SEARCH("NÃO OK",L28)))</formula>
    </cfRule>
  </conditionalFormatting>
  <printOptions horizontalCentered="1"/>
  <pageMargins left="0.11811023622047245" right="0.11811023622047245" top="0.39370078740157483" bottom="0.39370078740157483" header="0.11811023622047245" footer="0.19685039370078741"/>
  <pageSetup paperSize="9" scale="88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3"/>
  <sheetViews>
    <sheetView workbookViewId="0">
      <selection activeCell="B6" sqref="B6"/>
    </sheetView>
  </sheetViews>
  <sheetFormatPr defaultColWidth="9" defaultRowHeight="14.4"/>
  <cols>
    <col min="1" max="1" width="18.5546875" customWidth="1"/>
  </cols>
  <sheetData>
    <row r="1" spans="1:2">
      <c r="A1" t="s">
        <v>43</v>
      </c>
    </row>
    <row r="3" spans="1:2">
      <c r="A3" s="1" t="s">
        <v>44</v>
      </c>
    </row>
    <row r="4" spans="1:2">
      <c r="A4" s="2" t="s">
        <v>1</v>
      </c>
    </row>
    <row r="5" spans="1:2">
      <c r="A5" s="3" t="s">
        <v>3</v>
      </c>
      <c r="B5" s="34" t="s">
        <v>122</v>
      </c>
    </row>
    <row r="7" spans="1:2">
      <c r="A7" s="1" t="s">
        <v>4</v>
      </c>
    </row>
    <row r="8" spans="1:2">
      <c r="A8" s="2" t="s">
        <v>5</v>
      </c>
    </row>
    <row r="9" spans="1:2">
      <c r="A9" s="4" t="s">
        <v>6</v>
      </c>
    </row>
    <row r="10" spans="1:2">
      <c r="A10" s="3" t="s">
        <v>7</v>
      </c>
    </row>
    <row r="12" spans="1:2">
      <c r="A12" s="1" t="s">
        <v>8</v>
      </c>
    </row>
    <row r="13" spans="1:2">
      <c r="A13" s="5" t="s">
        <v>5</v>
      </c>
    </row>
    <row r="14" spans="1:2">
      <c r="A14" s="6" t="s">
        <v>9</v>
      </c>
    </row>
    <row r="15" spans="1:2">
      <c r="A15" s="4" t="s">
        <v>10</v>
      </c>
    </row>
    <row r="16" spans="1:2">
      <c r="A16" s="4" t="s">
        <v>11</v>
      </c>
    </row>
    <row r="17" spans="1:2">
      <c r="A17" s="4" t="s">
        <v>12</v>
      </c>
    </row>
    <row r="18" spans="1:2">
      <c r="A18" s="3" t="s">
        <v>13</v>
      </c>
    </row>
    <row r="20" spans="1:2">
      <c r="A20" s="1" t="s">
        <v>14</v>
      </c>
    </row>
    <row r="21" spans="1:2">
      <c r="A21" s="5" t="s">
        <v>5</v>
      </c>
    </row>
    <row r="22" spans="1:2">
      <c r="A22" s="6" t="s">
        <v>15</v>
      </c>
      <c r="B22" s="32" t="s">
        <v>62</v>
      </c>
    </row>
    <row r="23" spans="1:2">
      <c r="A23" s="4" t="s">
        <v>16</v>
      </c>
      <c r="B23" t="s">
        <v>62</v>
      </c>
    </row>
    <row r="24" spans="1:2">
      <c r="A24" s="4" t="s">
        <v>17</v>
      </c>
      <c r="B24" s="33"/>
    </row>
    <row r="26" spans="1:2">
      <c r="A26" s="1" t="s">
        <v>18</v>
      </c>
    </row>
    <row r="27" spans="1:2">
      <c r="A27" s="5" t="s">
        <v>5</v>
      </c>
      <c r="B27" t="s">
        <v>62</v>
      </c>
    </row>
    <row r="28" spans="1:2">
      <c r="A28" s="2" t="s">
        <v>19</v>
      </c>
    </row>
    <row r="29" spans="1:2">
      <c r="A29" s="5" t="s">
        <v>20</v>
      </c>
    </row>
    <row r="30" spans="1:2">
      <c r="A30" s="4" t="s">
        <v>21</v>
      </c>
    </row>
    <row r="31" spans="1:2">
      <c r="A31" s="4" t="s">
        <v>22</v>
      </c>
    </row>
    <row r="32" spans="1:2">
      <c r="A32" s="7" t="s">
        <v>23</v>
      </c>
    </row>
    <row r="33" spans="1:2">
      <c r="A33" s="5" t="s">
        <v>24</v>
      </c>
      <c r="B33" t="s">
        <v>62</v>
      </c>
    </row>
    <row r="34" spans="1:2">
      <c r="A34" s="5" t="s">
        <v>25</v>
      </c>
      <c r="B34" t="s">
        <v>62</v>
      </c>
    </row>
    <row r="36" spans="1:2">
      <c r="A36" s="1" t="s">
        <v>26</v>
      </c>
    </row>
    <row r="37" spans="1:2">
      <c r="A37" s="5" t="s">
        <v>5</v>
      </c>
    </row>
    <row r="38" spans="1:2">
      <c r="A38" s="5" t="s">
        <v>27</v>
      </c>
    </row>
    <row r="39" spans="1:2">
      <c r="A39" s="4" t="s">
        <v>28</v>
      </c>
    </row>
    <row r="40" spans="1:2">
      <c r="A40" s="7" t="s">
        <v>29</v>
      </c>
    </row>
    <row r="41" spans="1:2">
      <c r="A41" s="5" t="s">
        <v>30</v>
      </c>
    </row>
    <row r="42" spans="1:2">
      <c r="A42" s="6" t="s">
        <v>31</v>
      </c>
    </row>
    <row r="43" spans="1:2">
      <c r="A43" s="4" t="s">
        <v>32</v>
      </c>
    </row>
    <row r="44" spans="1:2">
      <c r="A44" s="4" t="s">
        <v>33</v>
      </c>
    </row>
    <row r="45" spans="1:2">
      <c r="A45" s="4" t="s">
        <v>34</v>
      </c>
    </row>
    <row r="46" spans="1:2">
      <c r="A46" s="4" t="s">
        <v>35</v>
      </c>
    </row>
    <row r="47" spans="1:2">
      <c r="A47" s="4" t="s">
        <v>36</v>
      </c>
    </row>
    <row r="48" spans="1:2">
      <c r="A48" s="4" t="s">
        <v>37</v>
      </c>
    </row>
    <row r="49" spans="1:1">
      <c r="A49" s="4" t="s">
        <v>38</v>
      </c>
    </row>
    <row r="50" spans="1:1">
      <c r="A50" s="4" t="s">
        <v>39</v>
      </c>
    </row>
    <row r="51" spans="1:1">
      <c r="A51" s="5" t="s">
        <v>40</v>
      </c>
    </row>
    <row r="52" spans="1:1">
      <c r="A52" s="6" t="s">
        <v>41</v>
      </c>
    </row>
    <row r="53" spans="1:1">
      <c r="A53" s="3" t="s">
        <v>42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Controle</vt:lpstr>
      <vt:lpstr>Observaçoes</vt:lpstr>
      <vt:lpstr>Controle!Area_de_impressao</vt:lpstr>
      <vt:lpstr>Controle!Titulos_de_impressao</vt:lpstr>
    </vt:vector>
  </TitlesOfParts>
  <Company>Particular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Silvana de Oliveira</dc:creator>
  <cp:lastModifiedBy>Rafaela Lubas Lemos Proença</cp:lastModifiedBy>
  <cp:lastPrinted>2024-01-06T02:24:48Z</cp:lastPrinted>
  <dcterms:created xsi:type="dcterms:W3CDTF">2019-10-07T19:01:00Z</dcterms:created>
  <dcterms:modified xsi:type="dcterms:W3CDTF">2025-05-26T14:58:58Z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3D5952FAC40D47D99D538FAF92848458_13</vt:lpwstr>
  </property>
  <property fmtid="{D5CDD505-2E9C-101B-9397-08002B2CF9AE}" pid="3" name="KSOProductBuildVer">
    <vt:lpwstr>1046-12.2.0.13410</vt:lpwstr>
  </property>
</Properties>
</file>